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https://vigliettisrl-my.sharepoint.com/personal/c_viglietti_vigliettisrl_onmicrosoft_com/Documents/VIGLIETTI SPORT/NEW JOLLY SPORT/NOLEGGIO/LISTINO PREZZI NOLEGGIO 25.26/"/>
    </mc:Choice>
  </mc:AlternateContent>
  <xr:revisionPtr revIDLastSave="87" documentId="8_{53833E2C-F5DC-4C26-A17D-8AA21CB5CA3B}" xr6:coauthVersionLast="47" xr6:coauthVersionMax="47" xr10:uidLastSave="{16295F22-DB29-4AD9-A578-9E694149DF3B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Print_Area" localSheetId="0">Foglio1!$A$1:$W$25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H19" i="1"/>
  <c r="H18" i="1"/>
  <c r="H17" i="1"/>
  <c r="H16" i="1"/>
  <c r="H15" i="1"/>
  <c r="H14" i="1"/>
  <c r="C19" i="1"/>
  <c r="D19" i="1"/>
  <c r="E19" i="1"/>
  <c r="C18" i="1"/>
  <c r="D18" i="1"/>
  <c r="E18" i="1"/>
  <c r="C17" i="1"/>
  <c r="D17" i="1"/>
  <c r="E17" i="1"/>
  <c r="C16" i="1"/>
  <c r="D16" i="1"/>
  <c r="E16" i="1"/>
  <c r="C15" i="1"/>
  <c r="D15" i="1"/>
  <c r="E15" i="1"/>
  <c r="C14" i="1"/>
  <c r="D14" i="1"/>
  <c r="E14" i="1"/>
  <c r="F19" i="1"/>
  <c r="G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F18" i="1"/>
  <c r="G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F17" i="1"/>
  <c r="G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F16" i="1"/>
  <c r="G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F15" i="1"/>
  <c r="G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F14" i="1"/>
  <c r="G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B19" i="1"/>
  <c r="B18" i="1"/>
  <c r="B17" i="1"/>
  <c r="B16" i="1"/>
  <c r="B15" i="1"/>
  <c r="B14" i="1"/>
</calcChain>
</file>

<file path=xl/sharedStrings.xml><?xml version="1.0" encoding="utf-8"?>
<sst xmlns="http://schemas.openxmlformats.org/spreadsheetml/2006/main" count="45" uniqueCount="34">
  <si>
    <t>GIORNI</t>
  </si>
  <si>
    <t>SKI ALP</t>
  </si>
  <si>
    <t xml:space="preserve">COMPLETO SCI  ADULTO E                             SNOW BLADE                                                                                                              </t>
  </si>
  <si>
    <t xml:space="preserve">SOLO SCI                           ADULTO E               SNOW BLADE  </t>
  </si>
  <si>
    <t xml:space="preserve">COMPLETO SCI  ADULTO E                             FREE RIDE                                                                                                              </t>
  </si>
  <si>
    <t xml:space="preserve">COMPLETO SCI  ADULTO                                                                                                               </t>
  </si>
  <si>
    <t xml:space="preserve">SOLO SCI                           ADULTO  </t>
  </si>
  <si>
    <t xml:space="preserve">COMPLETO SCI  ADULTO 
</t>
  </si>
  <si>
    <t>SOLO SCI                                 PELLI E                            BASTONI</t>
  </si>
  <si>
    <t xml:space="preserve">SCARPONI              ADULTO                                      </t>
  </si>
  <si>
    <t>COMPLETO SNOWBOARD                        ADULTO</t>
  </si>
  <si>
    <t>SOLO                     SNOWBOARD                      ADULTO</t>
  </si>
  <si>
    <t>ATTREZZATURA              DA               ARRAMPICATA</t>
  </si>
  <si>
    <t>CASCHI                                      O                                           BASTONCINI</t>
  </si>
  <si>
    <t>ARVA</t>
  </si>
  <si>
    <t>MENSILE</t>
  </si>
  <si>
    <t>STAGIONALE</t>
  </si>
  <si>
    <t>M</t>
  </si>
  <si>
    <t>S</t>
  </si>
  <si>
    <t xml:space="preserve">SOLO SCI                           ADULTO E                               FREE RIDE  </t>
  </si>
  <si>
    <t xml:space="preserve">SOLO SCI                           ADULTO 
    </t>
  </si>
  <si>
    <t>SNOW BOARD                  ADULTO</t>
  </si>
  <si>
    <t xml:space="preserve">COMPLETO SCI   SCARPONE  PELLI E BASTONI  </t>
  </si>
  <si>
    <t>SCARPONI ADULTO</t>
  </si>
  <si>
    <t xml:space="preserve">SCARPONI              ADULTO GARA E ALPINISMO                                    </t>
  </si>
  <si>
    <t>SCI TOP  STAGIONE ATTUALE</t>
  </si>
  <si>
    <t>SCI TOP STAGIONE SCORSA</t>
  </si>
  <si>
    <t>DA</t>
  </si>
  <si>
    <t>SCI BASE NUOVI</t>
  </si>
  <si>
    <t>SCI BASE USATI</t>
  </si>
  <si>
    <t>N.B. IL PREZZO DEGLI SCI O DEL COMPLETO SKI ALP - TOP DI GAMMA - RACE E' DA CONSIDERARE DI PARTENZA E SARA' RIVALUTATO IN FUNZIONE DEL MODELLO SCELTO DAL CLIENTE</t>
  </si>
  <si>
    <t>SCI INTERMEDI NUOVI</t>
  </si>
  <si>
    <t>SCI INTERMEDI USATI</t>
  </si>
  <si>
    <r>
      <t xml:space="preserve">LISTINO PREZZI NOLEGGIO ATTREZZATURE </t>
    </r>
    <r>
      <rPr>
        <b/>
        <u/>
        <sz val="60"/>
        <color theme="1"/>
        <rFont val="Arial"/>
        <family val="2"/>
      </rPr>
      <t>ADULTO STAGIONE 25-26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</si>
</sst>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6"/>
      <name val="Arial"/>
    </font>
    <font>
      <sz val="20"/>
      <name val="Arial"/>
      <family val="2"/>
    </font>
    <font>
      <sz val="20"/>
      <name val="Tahoma"/>
      <family val="2"/>
    </font>
    <font>
      <b/>
      <sz val="72"/>
      <color theme="1"/>
      <name val="Arial"/>
      <family val="2"/>
    </font>
    <font>
      <b/>
      <sz val="22"/>
      <name val="Arial"/>
      <family val="2"/>
    </font>
    <font>
      <b/>
      <sz val="32"/>
      <name val="Arial"/>
      <family val="2"/>
    </font>
    <font>
      <sz val="22"/>
      <name val="Arial"/>
      <family val="2"/>
    </font>
    <font>
      <sz val="32"/>
      <name val="Arial"/>
      <family val="2"/>
    </font>
    <font>
      <b/>
      <i/>
      <sz val="32"/>
      <name val="Arial"/>
      <family val="2"/>
    </font>
    <font>
      <b/>
      <sz val="34"/>
      <name val="Arial"/>
      <family val="2"/>
    </font>
    <font>
      <b/>
      <sz val="24"/>
      <name val="Arial"/>
      <family val="2"/>
    </font>
    <font>
      <b/>
      <sz val="26"/>
      <name val="Arial"/>
      <family val="2"/>
    </font>
    <font>
      <b/>
      <sz val="60"/>
      <color theme="1"/>
      <name val="Arial"/>
      <family val="2"/>
    </font>
    <font>
      <b/>
      <u/>
      <sz val="6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2" fillId="2" borderId="0" xfId="0" applyFont="1" applyFill="1"/>
    <xf numFmtId="0" fontId="8" fillId="0" borderId="0" xfId="0" applyFont="1"/>
    <xf numFmtId="2" fontId="10" fillId="3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 textRotation="255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2" fontId="10" fillId="5" borderId="1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textRotation="255" wrapText="1"/>
    </xf>
    <xf numFmtId="0" fontId="5" fillId="5" borderId="6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textRotation="90" wrapText="1"/>
    </xf>
    <xf numFmtId="0" fontId="12" fillId="4" borderId="6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2" fontId="10" fillId="2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10" fillId="5" borderId="2" xfId="0" applyNumberFormat="1" applyFont="1" applyFill="1" applyBorder="1" applyAlignment="1">
      <alignment horizontal="center" vertical="center"/>
    </xf>
    <xf numFmtId="2" fontId="10" fillId="5" borderId="3" xfId="0" applyNumberFormat="1" applyFont="1" applyFill="1" applyBorder="1" applyAlignment="1">
      <alignment horizontal="center" vertical="center"/>
    </xf>
    <xf numFmtId="2" fontId="10" fillId="5" borderId="5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textRotation="255" wrapText="1"/>
    </xf>
    <xf numFmtId="0" fontId="12" fillId="4" borderId="4" xfId="0" applyFont="1" applyFill="1" applyBorder="1" applyAlignment="1">
      <alignment vertical="center" textRotation="90" wrapText="1"/>
    </xf>
    <xf numFmtId="0" fontId="12" fillId="4" borderId="6" xfId="0" applyFont="1" applyFill="1" applyBorder="1" applyAlignment="1">
      <alignment vertical="center" textRotation="90" wrapText="1"/>
    </xf>
    <xf numFmtId="0" fontId="0" fillId="6" borderId="0" xfId="0" applyFill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textRotation="255" wrapText="1"/>
    </xf>
    <xf numFmtId="0" fontId="5" fillId="5" borderId="6" xfId="0" applyFont="1" applyFill="1" applyBorder="1" applyAlignment="1">
      <alignment horizontal="center" vertical="center" textRotation="255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00"/>
      <color rgb="FFBC2400"/>
      <color rgb="FFFF3300"/>
      <color rgb="FFFF4747"/>
      <color rgb="FFFF9393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476250</xdr:colOff>
      <xdr:row>6</xdr:row>
      <xdr:rowOff>698500</xdr:rowOff>
    </xdr:from>
    <xdr:to>
      <xdr:col>15</xdr:col>
      <xdr:colOff>1049957</xdr:colOff>
      <xdr:row>6</xdr:row>
      <xdr:rowOff>2289397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F54E288-DD57-12E1-E27D-8325FEA0F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0" y="793750"/>
          <a:ext cx="15813707" cy="1590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5"/>
  <sheetViews>
    <sheetView showGridLines="0" tabSelected="1" topLeftCell="A7" zoomScale="40" zoomScaleNormal="40" workbookViewId="0">
      <selection activeCell="A8" sqref="A8:W8"/>
    </sheetView>
  </sheetViews>
  <sheetFormatPr defaultRowHeight="12.75" x14ac:dyDescent="0.2"/>
  <cols>
    <col min="1" max="1" width="12.7109375" customWidth="1"/>
    <col min="2" max="22" width="22.7109375" customWidth="1"/>
    <col min="23" max="23" width="12.7109375" customWidth="1"/>
  </cols>
  <sheetData>
    <row r="1" spans="1:25" ht="8.4499999999999993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5" ht="30" hidden="1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ht="12.75" hidden="1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s="4" customFormat="1" ht="54.6" hidden="1" customHeight="1" x14ac:dyDescent="0.2"/>
    <row r="5" spans="1:25" ht="12.75" hidden="1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5" ht="73.900000000000006" hidden="1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5" ht="225" customHeight="1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25" s="2" customFormat="1" ht="129" customHeight="1" x14ac:dyDescent="0.2">
      <c r="A8" s="35" t="s">
        <v>33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7"/>
    </row>
    <row r="9" spans="1:25" s="2" customFormat="1" ht="127.9" customHeight="1" x14ac:dyDescent="0.2">
      <c r="A9" s="9"/>
      <c r="B9" s="25" t="s">
        <v>29</v>
      </c>
      <c r="C9" s="25"/>
      <c r="D9" s="20" t="s">
        <v>28</v>
      </c>
      <c r="E9" s="21"/>
      <c r="F9" s="25" t="s">
        <v>32</v>
      </c>
      <c r="G9" s="25"/>
      <c r="H9" s="20" t="s">
        <v>31</v>
      </c>
      <c r="I9" s="21"/>
      <c r="J9" s="25" t="s">
        <v>25</v>
      </c>
      <c r="K9" s="25"/>
      <c r="L9" s="25" t="s">
        <v>26</v>
      </c>
      <c r="M9" s="25"/>
      <c r="N9" s="25" t="s">
        <v>1</v>
      </c>
      <c r="O9" s="25"/>
      <c r="P9" s="20" t="s">
        <v>23</v>
      </c>
      <c r="Q9" s="21"/>
      <c r="R9" s="25" t="s">
        <v>21</v>
      </c>
      <c r="S9" s="25"/>
      <c r="T9" s="16"/>
      <c r="U9" s="16"/>
      <c r="V9" s="16"/>
      <c r="W9" s="9"/>
    </row>
    <row r="10" spans="1:25" s="1" customFormat="1" ht="183.75" customHeight="1" x14ac:dyDescent="0.2">
      <c r="A10" s="31" t="s">
        <v>0</v>
      </c>
      <c r="B10" s="22" t="s">
        <v>2</v>
      </c>
      <c r="C10" s="22" t="s">
        <v>3</v>
      </c>
      <c r="D10" s="22" t="s">
        <v>2</v>
      </c>
      <c r="E10" s="22" t="s">
        <v>3</v>
      </c>
      <c r="F10" s="22" t="s">
        <v>4</v>
      </c>
      <c r="G10" s="22" t="s">
        <v>19</v>
      </c>
      <c r="H10" s="22" t="s">
        <v>4</v>
      </c>
      <c r="I10" s="22" t="s">
        <v>19</v>
      </c>
      <c r="J10" s="22" t="s">
        <v>5</v>
      </c>
      <c r="K10" s="22" t="s">
        <v>6</v>
      </c>
      <c r="L10" s="32" t="s">
        <v>7</v>
      </c>
      <c r="M10" s="32" t="s">
        <v>20</v>
      </c>
      <c r="N10" s="22" t="s">
        <v>22</v>
      </c>
      <c r="O10" s="22" t="s">
        <v>8</v>
      </c>
      <c r="P10" s="22" t="s">
        <v>9</v>
      </c>
      <c r="Q10" s="22" t="s">
        <v>24</v>
      </c>
      <c r="R10" s="22" t="s">
        <v>10</v>
      </c>
      <c r="S10" s="22" t="s">
        <v>11</v>
      </c>
      <c r="T10" s="22" t="s">
        <v>13</v>
      </c>
      <c r="U10" s="22" t="s">
        <v>12</v>
      </c>
      <c r="V10" s="22" t="s">
        <v>14</v>
      </c>
      <c r="W10" s="38" t="s">
        <v>0</v>
      </c>
    </row>
    <row r="11" spans="1:25" s="3" customFormat="1" ht="117.6" customHeight="1" x14ac:dyDescent="0.35">
      <c r="A11" s="31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33"/>
      <c r="M11" s="33"/>
      <c r="N11" s="23"/>
      <c r="O11" s="23"/>
      <c r="P11" s="23"/>
      <c r="Q11" s="23"/>
      <c r="R11" s="23"/>
      <c r="S11" s="23"/>
      <c r="T11" s="23"/>
      <c r="U11" s="23"/>
      <c r="V11" s="23"/>
      <c r="W11" s="39"/>
    </row>
    <row r="12" spans="1:25" s="3" customFormat="1" ht="64.5" customHeight="1" x14ac:dyDescent="0.35">
      <c r="A12" s="10"/>
      <c r="B12" s="15"/>
      <c r="C12" s="15"/>
      <c r="D12" s="15"/>
      <c r="E12" s="15"/>
      <c r="F12" s="15"/>
      <c r="G12" s="15"/>
      <c r="H12" s="15"/>
      <c r="I12" s="15"/>
      <c r="J12" s="15" t="s">
        <v>27</v>
      </c>
      <c r="K12" s="15" t="s">
        <v>27</v>
      </c>
      <c r="L12" s="15" t="s">
        <v>27</v>
      </c>
      <c r="M12" s="15" t="s">
        <v>27</v>
      </c>
      <c r="N12" s="15" t="s">
        <v>27</v>
      </c>
      <c r="O12" s="15" t="s">
        <v>27</v>
      </c>
      <c r="P12" s="15"/>
      <c r="Q12" s="15" t="s">
        <v>27</v>
      </c>
      <c r="R12" s="15"/>
      <c r="S12" s="15"/>
      <c r="T12" s="15"/>
      <c r="U12" s="15"/>
      <c r="V12" s="15"/>
      <c r="W12" s="14"/>
    </row>
    <row r="13" spans="1:25" s="3" customFormat="1" ht="84.95" customHeight="1" x14ac:dyDescent="0.35">
      <c r="A13" s="11">
        <v>1</v>
      </c>
      <c r="B13" s="8">
        <v>20</v>
      </c>
      <c r="C13" s="8">
        <v>15</v>
      </c>
      <c r="D13" s="8">
        <v>25</v>
      </c>
      <c r="E13" s="8">
        <v>20</v>
      </c>
      <c r="F13" s="8">
        <v>25</v>
      </c>
      <c r="G13" s="8">
        <v>20</v>
      </c>
      <c r="H13" s="8">
        <v>30</v>
      </c>
      <c r="I13" s="8">
        <v>25</v>
      </c>
      <c r="J13" s="8">
        <v>40</v>
      </c>
      <c r="K13" s="8">
        <v>35</v>
      </c>
      <c r="L13" s="8">
        <v>30</v>
      </c>
      <c r="M13" s="8">
        <v>25</v>
      </c>
      <c r="N13" s="8">
        <v>40</v>
      </c>
      <c r="O13" s="8">
        <v>30</v>
      </c>
      <c r="P13" s="8">
        <v>10</v>
      </c>
      <c r="Q13" s="8">
        <v>15</v>
      </c>
      <c r="R13" s="8">
        <v>20</v>
      </c>
      <c r="S13" s="8">
        <v>15</v>
      </c>
      <c r="T13" s="8">
        <v>5</v>
      </c>
      <c r="U13" s="8">
        <v>18</v>
      </c>
      <c r="V13" s="8">
        <v>15</v>
      </c>
      <c r="W13" s="11">
        <v>1</v>
      </c>
      <c r="Y13" s="6"/>
    </row>
    <row r="14" spans="1:25" s="3" customFormat="1" ht="84.95" customHeight="1" x14ac:dyDescent="0.35">
      <c r="A14" s="11">
        <v>2</v>
      </c>
      <c r="B14" s="8">
        <f>ROUND((B13*2*0.85),0)</f>
        <v>34</v>
      </c>
      <c r="C14" s="8">
        <f t="shared" ref="C14:E14" si="0">ROUND((C13*2*0.85),0)</f>
        <v>26</v>
      </c>
      <c r="D14" s="8">
        <f t="shared" si="0"/>
        <v>43</v>
      </c>
      <c r="E14" s="8">
        <f t="shared" si="0"/>
        <v>34</v>
      </c>
      <c r="F14" s="8">
        <f t="shared" ref="F14:V14" si="1">ROUND((F13*2*0.85),0)</f>
        <v>43</v>
      </c>
      <c r="G14" s="8">
        <f t="shared" si="1"/>
        <v>34</v>
      </c>
      <c r="H14" s="8">
        <f t="shared" si="1"/>
        <v>51</v>
      </c>
      <c r="I14" s="8">
        <f t="shared" si="1"/>
        <v>43</v>
      </c>
      <c r="J14" s="8">
        <f t="shared" si="1"/>
        <v>68</v>
      </c>
      <c r="K14" s="8">
        <f t="shared" si="1"/>
        <v>60</v>
      </c>
      <c r="L14" s="8">
        <f t="shared" si="1"/>
        <v>51</v>
      </c>
      <c r="M14" s="8">
        <f t="shared" si="1"/>
        <v>43</v>
      </c>
      <c r="N14" s="8">
        <f t="shared" si="1"/>
        <v>68</v>
      </c>
      <c r="O14" s="8">
        <f t="shared" si="1"/>
        <v>51</v>
      </c>
      <c r="P14" s="8">
        <f t="shared" si="1"/>
        <v>17</v>
      </c>
      <c r="Q14" s="8">
        <f t="shared" si="1"/>
        <v>26</v>
      </c>
      <c r="R14" s="8">
        <f t="shared" si="1"/>
        <v>34</v>
      </c>
      <c r="S14" s="8">
        <f t="shared" si="1"/>
        <v>26</v>
      </c>
      <c r="T14" s="8">
        <f t="shared" si="1"/>
        <v>9</v>
      </c>
      <c r="U14" s="8">
        <f t="shared" si="1"/>
        <v>31</v>
      </c>
      <c r="V14" s="8">
        <f t="shared" si="1"/>
        <v>26</v>
      </c>
      <c r="W14" s="11">
        <v>2</v>
      </c>
    </row>
    <row r="15" spans="1:25" s="3" customFormat="1" ht="84.95" customHeight="1" x14ac:dyDescent="0.35">
      <c r="A15" s="11">
        <v>3</v>
      </c>
      <c r="B15" s="8">
        <f>ROUND((B13*3*0.8),0)</f>
        <v>48</v>
      </c>
      <c r="C15" s="8">
        <f t="shared" ref="C15:E15" si="2">ROUND((C13*3*0.8),0)</f>
        <v>36</v>
      </c>
      <c r="D15" s="8">
        <f t="shared" si="2"/>
        <v>60</v>
      </c>
      <c r="E15" s="8">
        <f t="shared" si="2"/>
        <v>48</v>
      </c>
      <c r="F15" s="8">
        <f t="shared" ref="F15:V15" si="3">ROUND((F13*3*0.8),0)</f>
        <v>60</v>
      </c>
      <c r="G15" s="8">
        <f t="shared" si="3"/>
        <v>48</v>
      </c>
      <c r="H15" s="8">
        <f t="shared" si="3"/>
        <v>72</v>
      </c>
      <c r="I15" s="8">
        <f t="shared" si="3"/>
        <v>60</v>
      </c>
      <c r="J15" s="8">
        <f t="shared" si="3"/>
        <v>96</v>
      </c>
      <c r="K15" s="8">
        <f t="shared" si="3"/>
        <v>84</v>
      </c>
      <c r="L15" s="8">
        <f t="shared" si="3"/>
        <v>72</v>
      </c>
      <c r="M15" s="8">
        <f t="shared" si="3"/>
        <v>60</v>
      </c>
      <c r="N15" s="8">
        <f t="shared" si="3"/>
        <v>96</v>
      </c>
      <c r="O15" s="8">
        <f t="shared" si="3"/>
        <v>72</v>
      </c>
      <c r="P15" s="8">
        <f t="shared" si="3"/>
        <v>24</v>
      </c>
      <c r="Q15" s="8">
        <f t="shared" si="3"/>
        <v>36</v>
      </c>
      <c r="R15" s="8">
        <f t="shared" si="3"/>
        <v>48</v>
      </c>
      <c r="S15" s="8">
        <f t="shared" si="3"/>
        <v>36</v>
      </c>
      <c r="T15" s="8">
        <f t="shared" si="3"/>
        <v>12</v>
      </c>
      <c r="U15" s="8">
        <f t="shared" si="3"/>
        <v>43</v>
      </c>
      <c r="V15" s="8">
        <f t="shared" si="3"/>
        <v>36</v>
      </c>
      <c r="W15" s="11">
        <v>3</v>
      </c>
    </row>
    <row r="16" spans="1:25" s="3" customFormat="1" ht="84.95" customHeight="1" x14ac:dyDescent="0.35">
      <c r="A16" s="11">
        <v>4</v>
      </c>
      <c r="B16" s="8">
        <f>ROUND((B13*4*0.75),0)</f>
        <v>60</v>
      </c>
      <c r="C16" s="8">
        <f t="shared" ref="C16:E16" si="4">ROUND((C13*4*0.75),0)</f>
        <v>45</v>
      </c>
      <c r="D16" s="8">
        <f t="shared" si="4"/>
        <v>75</v>
      </c>
      <c r="E16" s="8">
        <f t="shared" si="4"/>
        <v>60</v>
      </c>
      <c r="F16" s="8">
        <f t="shared" ref="F16:V16" si="5">ROUND((F13*4*0.75),0)</f>
        <v>75</v>
      </c>
      <c r="G16" s="8">
        <f t="shared" si="5"/>
        <v>60</v>
      </c>
      <c r="H16" s="8">
        <f t="shared" si="5"/>
        <v>90</v>
      </c>
      <c r="I16" s="8">
        <f t="shared" si="5"/>
        <v>75</v>
      </c>
      <c r="J16" s="8">
        <f t="shared" si="5"/>
        <v>120</v>
      </c>
      <c r="K16" s="8">
        <f t="shared" si="5"/>
        <v>105</v>
      </c>
      <c r="L16" s="8">
        <f t="shared" si="5"/>
        <v>90</v>
      </c>
      <c r="M16" s="8">
        <f t="shared" si="5"/>
        <v>75</v>
      </c>
      <c r="N16" s="8">
        <f t="shared" si="5"/>
        <v>120</v>
      </c>
      <c r="O16" s="8">
        <f t="shared" si="5"/>
        <v>90</v>
      </c>
      <c r="P16" s="8">
        <f t="shared" si="5"/>
        <v>30</v>
      </c>
      <c r="Q16" s="8">
        <f t="shared" si="5"/>
        <v>45</v>
      </c>
      <c r="R16" s="8">
        <f t="shared" si="5"/>
        <v>60</v>
      </c>
      <c r="S16" s="8">
        <f t="shared" si="5"/>
        <v>45</v>
      </c>
      <c r="T16" s="8">
        <f t="shared" si="5"/>
        <v>15</v>
      </c>
      <c r="U16" s="8">
        <f t="shared" si="5"/>
        <v>54</v>
      </c>
      <c r="V16" s="8">
        <f t="shared" si="5"/>
        <v>45</v>
      </c>
      <c r="W16" s="11">
        <v>4</v>
      </c>
    </row>
    <row r="17" spans="1:23" s="3" customFormat="1" ht="84.95" customHeight="1" x14ac:dyDescent="0.35">
      <c r="A17" s="11">
        <v>5</v>
      </c>
      <c r="B17" s="8">
        <f>ROUND((B13*5*0.7),0)</f>
        <v>70</v>
      </c>
      <c r="C17" s="8">
        <f t="shared" ref="C17:E17" si="6">ROUND((C13*5*0.7),0)</f>
        <v>53</v>
      </c>
      <c r="D17" s="8">
        <f t="shared" si="6"/>
        <v>88</v>
      </c>
      <c r="E17" s="8">
        <f t="shared" si="6"/>
        <v>70</v>
      </c>
      <c r="F17" s="8">
        <f t="shared" ref="F17:V17" si="7">ROUND((F13*5*0.7),0)</f>
        <v>88</v>
      </c>
      <c r="G17" s="8">
        <f t="shared" si="7"/>
        <v>70</v>
      </c>
      <c r="H17" s="8">
        <f t="shared" si="7"/>
        <v>105</v>
      </c>
      <c r="I17" s="8">
        <f t="shared" si="7"/>
        <v>88</v>
      </c>
      <c r="J17" s="8">
        <f t="shared" si="7"/>
        <v>140</v>
      </c>
      <c r="K17" s="8">
        <f t="shared" si="7"/>
        <v>123</v>
      </c>
      <c r="L17" s="8">
        <f t="shared" si="7"/>
        <v>105</v>
      </c>
      <c r="M17" s="8">
        <f t="shared" si="7"/>
        <v>88</v>
      </c>
      <c r="N17" s="8">
        <f t="shared" si="7"/>
        <v>140</v>
      </c>
      <c r="O17" s="8">
        <f t="shared" si="7"/>
        <v>105</v>
      </c>
      <c r="P17" s="8">
        <f t="shared" si="7"/>
        <v>35</v>
      </c>
      <c r="Q17" s="8">
        <f t="shared" si="7"/>
        <v>53</v>
      </c>
      <c r="R17" s="8">
        <f t="shared" si="7"/>
        <v>70</v>
      </c>
      <c r="S17" s="8">
        <f t="shared" si="7"/>
        <v>53</v>
      </c>
      <c r="T17" s="8">
        <f t="shared" si="7"/>
        <v>18</v>
      </c>
      <c r="U17" s="8">
        <f t="shared" si="7"/>
        <v>63</v>
      </c>
      <c r="V17" s="8">
        <f t="shared" si="7"/>
        <v>53</v>
      </c>
      <c r="W17" s="11">
        <v>5</v>
      </c>
    </row>
    <row r="18" spans="1:23" s="3" customFormat="1" ht="84.95" customHeight="1" x14ac:dyDescent="0.35">
      <c r="A18" s="11">
        <v>6</v>
      </c>
      <c r="B18" s="8">
        <f>ROUND((B13*6*0.65),0)</f>
        <v>78</v>
      </c>
      <c r="C18" s="8">
        <f t="shared" ref="C18:E18" si="8">ROUND((C13*6*0.65),0)</f>
        <v>59</v>
      </c>
      <c r="D18" s="8">
        <f t="shared" si="8"/>
        <v>98</v>
      </c>
      <c r="E18" s="8">
        <f t="shared" si="8"/>
        <v>78</v>
      </c>
      <c r="F18" s="8">
        <f t="shared" ref="F18:V18" si="9">ROUND((F13*6*0.65),0)</f>
        <v>98</v>
      </c>
      <c r="G18" s="8">
        <f t="shared" si="9"/>
        <v>78</v>
      </c>
      <c r="H18" s="8">
        <f t="shared" si="9"/>
        <v>117</v>
      </c>
      <c r="I18" s="8">
        <f t="shared" si="9"/>
        <v>98</v>
      </c>
      <c r="J18" s="8">
        <f t="shared" si="9"/>
        <v>156</v>
      </c>
      <c r="K18" s="8">
        <f t="shared" si="9"/>
        <v>137</v>
      </c>
      <c r="L18" s="8">
        <f t="shared" si="9"/>
        <v>117</v>
      </c>
      <c r="M18" s="8">
        <f t="shared" si="9"/>
        <v>98</v>
      </c>
      <c r="N18" s="8">
        <f t="shared" si="9"/>
        <v>156</v>
      </c>
      <c r="O18" s="8">
        <f t="shared" si="9"/>
        <v>117</v>
      </c>
      <c r="P18" s="8">
        <f t="shared" si="9"/>
        <v>39</v>
      </c>
      <c r="Q18" s="8">
        <f t="shared" si="9"/>
        <v>59</v>
      </c>
      <c r="R18" s="8">
        <f t="shared" si="9"/>
        <v>78</v>
      </c>
      <c r="S18" s="8">
        <f t="shared" si="9"/>
        <v>59</v>
      </c>
      <c r="T18" s="8">
        <f t="shared" si="9"/>
        <v>20</v>
      </c>
      <c r="U18" s="8">
        <f t="shared" si="9"/>
        <v>70</v>
      </c>
      <c r="V18" s="8">
        <f t="shared" si="9"/>
        <v>59</v>
      </c>
      <c r="W18" s="11">
        <v>6</v>
      </c>
    </row>
    <row r="19" spans="1:23" s="3" customFormat="1" ht="84.95" customHeight="1" x14ac:dyDescent="0.35">
      <c r="A19" s="11">
        <v>7</v>
      </c>
      <c r="B19" s="8">
        <f>ROUND((B13*7*0.6),0)</f>
        <v>84</v>
      </c>
      <c r="C19" s="8">
        <f t="shared" ref="C19:E19" si="10">ROUND((C13*7*0.6),0)</f>
        <v>63</v>
      </c>
      <c r="D19" s="8">
        <f t="shared" si="10"/>
        <v>105</v>
      </c>
      <c r="E19" s="8">
        <f t="shared" si="10"/>
        <v>84</v>
      </c>
      <c r="F19" s="8">
        <f t="shared" ref="F19:V19" si="11">ROUND((F13*7*0.6),0)</f>
        <v>105</v>
      </c>
      <c r="G19" s="8">
        <f t="shared" si="11"/>
        <v>84</v>
      </c>
      <c r="H19" s="8">
        <f t="shared" si="11"/>
        <v>126</v>
      </c>
      <c r="I19" s="8">
        <f t="shared" si="11"/>
        <v>105</v>
      </c>
      <c r="J19" s="8">
        <f t="shared" si="11"/>
        <v>168</v>
      </c>
      <c r="K19" s="8">
        <f t="shared" si="11"/>
        <v>147</v>
      </c>
      <c r="L19" s="8">
        <f t="shared" si="11"/>
        <v>126</v>
      </c>
      <c r="M19" s="8">
        <f t="shared" si="11"/>
        <v>105</v>
      </c>
      <c r="N19" s="8">
        <f t="shared" si="11"/>
        <v>168</v>
      </c>
      <c r="O19" s="8">
        <f t="shared" si="11"/>
        <v>126</v>
      </c>
      <c r="P19" s="8">
        <f t="shared" si="11"/>
        <v>42</v>
      </c>
      <c r="Q19" s="8">
        <f t="shared" si="11"/>
        <v>63</v>
      </c>
      <c r="R19" s="8">
        <f t="shared" si="11"/>
        <v>84</v>
      </c>
      <c r="S19" s="8">
        <f t="shared" si="11"/>
        <v>63</v>
      </c>
      <c r="T19" s="8">
        <f t="shared" si="11"/>
        <v>21</v>
      </c>
      <c r="U19" s="8">
        <f t="shared" si="11"/>
        <v>76</v>
      </c>
      <c r="V19" s="8">
        <f t="shared" si="11"/>
        <v>63</v>
      </c>
      <c r="W19" s="11">
        <v>7</v>
      </c>
    </row>
    <row r="20" spans="1:23" s="5" customFormat="1" ht="20.100000000000001" customHeight="1" x14ac:dyDescent="0.3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s="3" customFormat="1" ht="84.95" customHeight="1" x14ac:dyDescent="0.35">
      <c r="A21" s="12" t="s">
        <v>17</v>
      </c>
      <c r="B21" s="13">
        <v>99</v>
      </c>
      <c r="C21" s="13">
        <v>80</v>
      </c>
      <c r="D21" s="13">
        <v>155</v>
      </c>
      <c r="E21" s="13">
        <v>125</v>
      </c>
      <c r="F21" s="13">
        <v>125</v>
      </c>
      <c r="G21" s="13">
        <v>99</v>
      </c>
      <c r="H21" s="13">
        <v>180</v>
      </c>
      <c r="I21" s="13">
        <v>155</v>
      </c>
      <c r="J21" s="13">
        <v>200</v>
      </c>
      <c r="K21" s="13">
        <v>175</v>
      </c>
      <c r="L21" s="13">
        <v>150</v>
      </c>
      <c r="M21" s="13">
        <v>125</v>
      </c>
      <c r="N21" s="13">
        <v>200</v>
      </c>
      <c r="O21" s="13">
        <v>150</v>
      </c>
      <c r="P21" s="13">
        <v>50</v>
      </c>
      <c r="Q21" s="13">
        <v>80</v>
      </c>
      <c r="R21" s="13">
        <v>99</v>
      </c>
      <c r="S21" s="13">
        <v>80</v>
      </c>
      <c r="T21" s="13">
        <v>15</v>
      </c>
      <c r="U21" s="28" t="s">
        <v>15</v>
      </c>
      <c r="V21" s="29"/>
      <c r="W21" s="30"/>
    </row>
    <row r="22" spans="1:23" ht="20.100000000000001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spans="1:23" s="3" customFormat="1" ht="84.95" customHeight="1" x14ac:dyDescent="0.35">
      <c r="A23" s="12" t="s">
        <v>18</v>
      </c>
      <c r="B23" s="13">
        <v>135</v>
      </c>
      <c r="C23" s="13">
        <v>110</v>
      </c>
      <c r="D23" s="13">
        <v>199</v>
      </c>
      <c r="E23" s="13">
        <v>170</v>
      </c>
      <c r="F23" s="13">
        <v>199</v>
      </c>
      <c r="G23" s="13">
        <v>165</v>
      </c>
      <c r="H23" s="13">
        <v>290</v>
      </c>
      <c r="I23" s="13">
        <v>250</v>
      </c>
      <c r="J23" s="13">
        <v>400</v>
      </c>
      <c r="K23" s="13">
        <v>350</v>
      </c>
      <c r="L23" s="13">
        <v>290</v>
      </c>
      <c r="M23" s="13">
        <v>250</v>
      </c>
      <c r="N23" s="13">
        <v>350</v>
      </c>
      <c r="O23" s="13">
        <v>300</v>
      </c>
      <c r="P23" s="13">
        <v>75</v>
      </c>
      <c r="Q23" s="13">
        <v>99</v>
      </c>
      <c r="R23" s="13">
        <v>145</v>
      </c>
      <c r="S23" s="13">
        <v>125</v>
      </c>
      <c r="T23" s="13">
        <v>25</v>
      </c>
      <c r="U23" s="28" t="s">
        <v>16</v>
      </c>
      <c r="V23" s="29"/>
      <c r="W23" s="30"/>
    </row>
    <row r="24" spans="1:23" ht="20.100000000000001" customHeight="1" x14ac:dyDescent="0.5500000000000000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24"/>
      <c r="V24" s="24"/>
      <c r="W24" s="7"/>
    </row>
    <row r="25" spans="1:23" ht="97.9" customHeight="1" x14ac:dyDescent="0.2">
      <c r="A25" s="17" t="s">
        <v>30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9"/>
    </row>
  </sheetData>
  <mergeCells count="40">
    <mergeCell ref="H9:I9"/>
    <mergeCell ref="H10:H11"/>
    <mergeCell ref="I10:I11"/>
    <mergeCell ref="V10:V11"/>
    <mergeCell ref="B10:B11"/>
    <mergeCell ref="E10:E11"/>
    <mergeCell ref="U10:U11"/>
    <mergeCell ref="N10:N11"/>
    <mergeCell ref="A7:W7"/>
    <mergeCell ref="A8:W8"/>
    <mergeCell ref="F10:F11"/>
    <mergeCell ref="G10:G11"/>
    <mergeCell ref="J10:J11"/>
    <mergeCell ref="K10:K11"/>
    <mergeCell ref="L10:L11"/>
    <mergeCell ref="O10:O11"/>
    <mergeCell ref="W10:W11"/>
    <mergeCell ref="B9:C9"/>
    <mergeCell ref="F9:G9"/>
    <mergeCell ref="N9:O9"/>
    <mergeCell ref="C10:C11"/>
    <mergeCell ref="R10:R11"/>
    <mergeCell ref="S10:S11"/>
    <mergeCell ref="T10:T11"/>
    <mergeCell ref="A25:W25"/>
    <mergeCell ref="P9:Q9"/>
    <mergeCell ref="P10:P11"/>
    <mergeCell ref="Q10:Q11"/>
    <mergeCell ref="U24:V24"/>
    <mergeCell ref="J9:K9"/>
    <mergeCell ref="L9:M9"/>
    <mergeCell ref="R9:S9"/>
    <mergeCell ref="A20:W20"/>
    <mergeCell ref="A22:W22"/>
    <mergeCell ref="D9:E9"/>
    <mergeCell ref="D10:D11"/>
    <mergeCell ref="U23:W23"/>
    <mergeCell ref="U21:W21"/>
    <mergeCell ref="A10:A11"/>
    <mergeCell ref="M10:M11"/>
  </mergeCells>
  <phoneticPr fontId="0" type="noConversion"/>
  <printOptions horizontalCentered="1"/>
  <pageMargins left="0.25" right="0.25" top="0.75" bottom="0.75" header="0.3" footer="0.3"/>
  <pageSetup paperSize="9" scale="2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CRISTIAN VIGLIETTI</cp:lastModifiedBy>
  <cp:lastPrinted>2025-10-18T10:04:44Z</cp:lastPrinted>
  <dcterms:created xsi:type="dcterms:W3CDTF">1996-11-05T10:16:36Z</dcterms:created>
  <dcterms:modified xsi:type="dcterms:W3CDTF">2025-10-18T10:04:45Z</dcterms:modified>
</cp:coreProperties>
</file>